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5576" windowHeight="7428"/>
  </bookViews>
  <sheets>
    <sheet name="Daily Schedule" sheetId="4" r:id="rId1"/>
    <sheet name="Event Scheduler" sheetId="3" r:id="rId2"/>
    <sheet name="Time Intervals" sheetId="2" r:id="rId3"/>
  </sheets>
  <definedNames>
    <definedName name="BigNum">9.99E+307</definedName>
    <definedName name="BigStr">REPT("z",255)</definedName>
    <definedName name="DateVal">'Daily Schedule'!$F$3</definedName>
    <definedName name="LookUpDateAndTime">Input[DATE]&amp;Input[TIME]</definedName>
    <definedName name="MonthNumber">'Daily Schedule'!$B$18</definedName>
    <definedName name="ReportDay">'Daily Schedule'!$B$19</definedName>
    <definedName name="ReportMonth">'Daily Schedule'!$B$17</definedName>
    <definedName name="ReportYear">'Daily Schedule'!$B$15</definedName>
    <definedName name="ScheduleHighlight">'Daily Schedule'!$B$30</definedName>
    <definedName name="TimesList">Times[TIME]</definedName>
  </definedNames>
  <calcPr calcId="124519"/>
</workbook>
</file>

<file path=xl/calcChain.xml><?xml version="1.0" encoding="utf-8"?>
<calcChain xmlns="http://schemas.openxmlformats.org/spreadsheetml/2006/main">
  <c r="H16" i="3"/>
  <c r="H17"/>
  <c r="B17" i="4" l="1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F3"/>
  <c r="F4" l="1"/>
  <c r="F6"/>
  <c r="F8"/>
  <c r="F10"/>
  <c r="F12"/>
  <c r="F14"/>
  <c r="F16"/>
  <c r="F18"/>
  <c r="F20"/>
  <c r="F22"/>
  <c r="F24"/>
  <c r="F26"/>
  <c r="F28"/>
  <c r="F30"/>
  <c r="F32"/>
  <c r="F34"/>
  <c r="F36"/>
  <c r="F5"/>
  <c r="F7"/>
  <c r="F9"/>
  <c r="F11"/>
  <c r="F13"/>
  <c r="F15"/>
  <c r="F17"/>
  <c r="F19"/>
  <c r="F21"/>
  <c r="F23"/>
  <c r="F25"/>
  <c r="F27"/>
  <c r="F29"/>
  <c r="F31"/>
  <c r="F33"/>
  <c r="F35"/>
  <c r="B8"/>
  <c r="B3"/>
  <c r="H5"/>
  <c r="H7"/>
  <c r="H11"/>
  <c r="H13"/>
  <c r="H16"/>
  <c r="H17"/>
  <c r="H19"/>
  <c r="H22"/>
  <c r="H28"/>
  <c r="H30"/>
  <c r="H32"/>
  <c r="H4"/>
  <c r="H10"/>
  <c r="H23"/>
  <c r="H25"/>
  <c r="H27"/>
  <c r="H33"/>
  <c r="H35"/>
  <c r="H5" i="3"/>
  <c r="H6"/>
  <c r="H7"/>
  <c r="H8"/>
  <c r="H9"/>
  <c r="H10"/>
  <c r="H11"/>
  <c r="H12"/>
  <c r="H13"/>
  <c r="H14"/>
  <c r="H15"/>
  <c r="J25" i="4" l="1"/>
  <c r="J32"/>
  <c r="J27"/>
  <c r="J22"/>
  <c r="J13"/>
  <c r="J7"/>
  <c r="J30"/>
  <c r="I14"/>
  <c r="I34"/>
  <c r="I29"/>
  <c r="I24"/>
  <c r="J19"/>
  <c r="I8"/>
  <c r="J35"/>
  <c r="I36"/>
  <c r="I26"/>
  <c r="I31"/>
  <c r="I20"/>
  <c r="I35"/>
  <c r="J33"/>
  <c r="I30"/>
  <c r="J28"/>
  <c r="I25"/>
  <c r="J23"/>
  <c r="J36"/>
  <c r="I32"/>
  <c r="J34"/>
  <c r="I33"/>
  <c r="J26"/>
  <c r="I22"/>
  <c r="J24"/>
  <c r="I23"/>
  <c r="J15"/>
  <c r="J14"/>
  <c r="I13"/>
  <c r="I12"/>
  <c r="I11"/>
  <c r="J10"/>
  <c r="I15"/>
  <c r="J12"/>
  <c r="J11"/>
  <c r="I10"/>
  <c r="I9"/>
  <c r="J8"/>
  <c r="I7"/>
  <c r="I6"/>
  <c r="I5"/>
  <c r="J4"/>
  <c r="J9"/>
  <c r="J6"/>
  <c r="J5"/>
  <c r="I4"/>
  <c r="J31"/>
  <c r="J29"/>
  <c r="I28"/>
  <c r="I27"/>
  <c r="J21"/>
  <c r="J20"/>
  <c r="I19"/>
  <c r="I18"/>
  <c r="I17"/>
  <c r="I16"/>
  <c r="I21"/>
  <c r="J18"/>
  <c r="J17"/>
  <c r="J16"/>
  <c r="B9" i="3"/>
  <c r="B7" l="1"/>
  <c r="B1"/>
</calcChain>
</file>

<file path=xl/sharedStrings.xml><?xml version="1.0" encoding="utf-8"?>
<sst xmlns="http://schemas.openxmlformats.org/spreadsheetml/2006/main" count="45" uniqueCount="28">
  <si>
    <t>Wake up</t>
  </si>
  <si>
    <t>Shower</t>
  </si>
  <si>
    <t>Start shift</t>
  </si>
  <si>
    <t>Break</t>
  </si>
  <si>
    <t>Lunch</t>
  </si>
  <si>
    <t>Call corporate</t>
  </si>
  <si>
    <t>Home</t>
  </si>
  <si>
    <t>Month</t>
  </si>
  <si>
    <t>Year</t>
  </si>
  <si>
    <t>Day</t>
  </si>
  <si>
    <t>Breakfast</t>
  </si>
  <si>
    <t>VIEW SCHEDULE</t>
  </si>
  <si>
    <t>EDIT SCHEDULE</t>
  </si>
  <si>
    <t>WEEK AT A GLANCE</t>
  </si>
  <si>
    <t>NOTES / TO DO LIST</t>
  </si>
  <si>
    <t>DATE</t>
  </si>
  <si>
    <t>TIME</t>
  </si>
  <si>
    <t>DESCRIPTION</t>
  </si>
  <si>
    <t>UNIQUE VALUE (CALCULATED)</t>
  </si>
  <si>
    <t>Pick up dry cleaning</t>
  </si>
  <si>
    <t>Call cable company</t>
  </si>
  <si>
    <t>Soccer practice</t>
  </si>
  <si>
    <t>Leave for work</t>
  </si>
  <si>
    <t>Return to work</t>
  </si>
  <si>
    <t xml:space="preserve"> </t>
  </si>
  <si>
    <t>Event Scheduler</t>
  </si>
  <si>
    <t>HIGHLIGHT IN SCHEDULE:</t>
  </si>
  <si>
    <t>c</t>
  </si>
</sst>
</file>

<file path=xl/styles.xml><?xml version="1.0" encoding="utf-8"?>
<styleSheet xmlns="http://schemas.openxmlformats.org/spreadsheetml/2006/main">
  <numFmts count="3">
    <numFmt numFmtId="164" formatCode="[$-409]h:mm\ AM/PM;@"/>
    <numFmt numFmtId="165" formatCode="[$-409]mmmm\ d\,\ yyyy;@"/>
    <numFmt numFmtId="166" formatCode=";;;"/>
  </numFmts>
  <fonts count="21"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  <font>
      <sz val="9"/>
      <color theme="1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6"/>
      <color theme="0"/>
      <name val="Arial"/>
      <family val="2"/>
      <scheme val="major"/>
    </font>
    <font>
      <b/>
      <sz val="34"/>
      <color theme="3"/>
      <name val="Arial"/>
      <family val="2"/>
      <scheme val="major"/>
    </font>
    <font>
      <sz val="10"/>
      <color theme="3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3"/>
      <name val="Arial"/>
      <family val="2"/>
      <scheme val="major"/>
    </font>
    <font>
      <sz val="12"/>
      <color theme="3"/>
      <name val="Arial"/>
      <family val="2"/>
      <scheme val="major"/>
    </font>
    <font>
      <sz val="12"/>
      <color theme="1"/>
      <name val="Arial"/>
      <family val="2"/>
      <scheme val="major"/>
    </font>
    <font>
      <sz val="12"/>
      <color theme="4"/>
      <name val="Arial"/>
      <family val="2"/>
      <scheme val="major"/>
    </font>
    <font>
      <b/>
      <sz val="12"/>
      <color theme="4"/>
      <name val="Arial"/>
      <family val="2"/>
      <scheme val="major"/>
    </font>
    <font>
      <sz val="12"/>
      <color theme="2" tint="0.59996337778862885"/>
      <name val="Arial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8" borderId="0" applyNumberFormat="0" applyAlignment="0" applyProtection="0"/>
    <xf numFmtId="0" fontId="1" fillId="8" borderId="0" applyNumberFormat="0" applyBorder="0" applyAlignment="0" applyProtection="0"/>
  </cellStyleXfs>
  <cellXfs count="54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16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/>
    </xf>
    <xf numFmtId="0" fontId="1" fillId="2" borderId="0" xfId="0" applyFont="1" applyFill="1" applyBorder="1" applyAlignment="1" applyProtection="1">
      <alignment vertical="center"/>
    </xf>
    <xf numFmtId="0" fontId="5" fillId="8" borderId="0" xfId="3" applyAlignment="1">
      <alignment horizontal="left" vertical="center" indent="4"/>
    </xf>
    <xf numFmtId="0" fontId="6" fillId="0" borderId="0" xfId="0" applyFont="1" applyFill="1" applyBorder="1" applyAlignment="1">
      <alignment horizontal="left" vertical="center" wrapText="1" indent="5"/>
    </xf>
    <xf numFmtId="0" fontId="8" fillId="0" borderId="0" xfId="0" applyFont="1">
      <alignment vertical="center"/>
    </xf>
    <xf numFmtId="0" fontId="9" fillId="3" borderId="2" xfId="0" applyFont="1" applyFill="1" applyBorder="1" applyAlignment="1" applyProtection="1">
      <alignment horizontal="left" vertical="center"/>
      <protection locked="0"/>
    </xf>
    <xf numFmtId="165" fontId="10" fillId="8" borderId="0" xfId="3" applyNumberFormat="1" applyFont="1" applyAlignment="1" applyProtection="1">
      <alignment horizontal="left" vertical="center"/>
      <protection locked="0"/>
    </xf>
    <xf numFmtId="0" fontId="12" fillId="6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indent="3"/>
    </xf>
    <xf numFmtId="0" fontId="8" fillId="0" borderId="0" xfId="0" applyFont="1" applyAlignment="1">
      <alignment horizontal="left" vertical="center" indent="2"/>
    </xf>
    <xf numFmtId="166" fontId="8" fillId="0" borderId="0" xfId="0" applyNumberFormat="1" applyFont="1">
      <alignment vertical="center"/>
    </xf>
    <xf numFmtId="164" fontId="14" fillId="0" borderId="0" xfId="0" applyNumberFormat="1" applyFont="1" applyFill="1" applyBorder="1" applyAlignment="1" applyProtection="1">
      <alignment horizontal="left" indent="1"/>
    </xf>
    <xf numFmtId="0" fontId="14" fillId="0" borderId="0" xfId="0" applyFont="1" applyFill="1" applyBorder="1" applyProtection="1">
      <alignment vertical="center"/>
    </xf>
    <xf numFmtId="0" fontId="15" fillId="4" borderId="3" xfId="0" applyFont="1" applyFill="1" applyBorder="1" applyAlignment="1">
      <alignment horizontal="left" indent="1"/>
    </xf>
    <xf numFmtId="164" fontId="16" fillId="6" borderId="9" xfId="0" applyNumberFormat="1" applyFont="1" applyFill="1" applyBorder="1" applyAlignment="1">
      <alignment horizontal="left" vertical="center" indent="1"/>
    </xf>
    <xf numFmtId="0" fontId="16" fillId="6" borderId="4" xfId="0" applyFont="1" applyFill="1" applyBorder="1" applyAlignment="1">
      <alignment horizontal="left" vertical="center"/>
    </xf>
    <xf numFmtId="0" fontId="17" fillId="0" borderId="0" xfId="0" applyFont="1">
      <alignment vertical="center"/>
    </xf>
    <xf numFmtId="164" fontId="16" fillId="6" borderId="0" xfId="0" applyNumberFormat="1" applyFont="1" applyFill="1" applyBorder="1" applyAlignment="1">
      <alignment horizontal="left" vertical="center" indent="1"/>
    </xf>
    <xf numFmtId="0" fontId="16" fillId="6" borderId="6" xfId="0" applyFont="1" applyFill="1" applyBorder="1" applyAlignment="1">
      <alignment horizontal="left" vertical="center"/>
    </xf>
    <xf numFmtId="14" fontId="20" fillId="4" borderId="5" xfId="0" applyNumberFormat="1" applyFont="1" applyFill="1" applyBorder="1">
      <alignment vertical="center"/>
    </xf>
    <xf numFmtId="0" fontId="17" fillId="4" borderId="5" xfId="0" applyFont="1" applyFill="1" applyBorder="1">
      <alignment vertical="center"/>
    </xf>
    <xf numFmtId="0" fontId="17" fillId="4" borderId="7" xfId="0" applyFont="1" applyFill="1" applyBorder="1">
      <alignment vertical="center"/>
    </xf>
    <xf numFmtId="164" fontId="16" fillId="6" borderId="15" xfId="0" applyNumberFormat="1" applyFont="1" applyFill="1" applyBorder="1" applyAlignment="1">
      <alignment horizontal="left" vertical="center" indent="1"/>
    </xf>
    <xf numFmtId="0" fontId="16" fillId="6" borderId="8" xfId="0" applyFont="1" applyFill="1" applyBorder="1" applyAlignment="1">
      <alignment horizontal="left" vertical="center"/>
    </xf>
    <xf numFmtId="0" fontId="13" fillId="7" borderId="17" xfId="0" applyFont="1" applyFill="1" applyBorder="1" applyAlignment="1">
      <alignment horizontal="left" vertical="center" indent="1"/>
    </xf>
    <xf numFmtId="0" fontId="13" fillId="7" borderId="18" xfId="0" applyFont="1" applyFill="1" applyBorder="1" applyAlignment="1">
      <alignment horizontal="left" vertical="center" indent="1"/>
    </xf>
    <xf numFmtId="0" fontId="19" fillId="4" borderId="5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18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0" xfId="4" applyFont="1" applyAlignment="1" applyProtection="1">
      <alignment horizontal="left" vertical="center" indent="5"/>
      <protection locked="0"/>
    </xf>
    <xf numFmtId="0" fontId="11" fillId="0" borderId="0" xfId="2" applyFont="1" applyAlignment="1">
      <alignment horizontal="center" vertical="top"/>
    </xf>
    <xf numFmtId="0" fontId="9" fillId="8" borderId="17" xfId="4" applyFont="1" applyBorder="1" applyAlignment="1">
      <alignment horizontal="left" vertical="center" indent="1"/>
    </xf>
    <xf numFmtId="0" fontId="9" fillId="8" borderId="18" xfId="4" applyFont="1" applyBorder="1" applyAlignment="1">
      <alignment horizontal="left" vertical="center" indent="1"/>
    </xf>
    <xf numFmtId="0" fontId="16" fillId="5" borderId="12" xfId="0" applyFont="1" applyFill="1" applyBorder="1" applyAlignment="1" applyProtection="1">
      <alignment horizontal="right" vertical="center" wrapText="1"/>
      <protection locked="0"/>
    </xf>
    <xf numFmtId="0" fontId="18" fillId="5" borderId="14" xfId="0" applyFont="1" applyFill="1" applyBorder="1" applyAlignment="1" applyProtection="1">
      <alignment horizontal="center" vertical="center" wrapText="1"/>
      <protection locked="0"/>
    </xf>
    <xf numFmtId="0" fontId="18" fillId="5" borderId="11" xfId="0" applyFont="1" applyFill="1" applyBorder="1" applyAlignment="1" applyProtection="1">
      <alignment horizontal="center" vertical="center" wrapText="1"/>
      <protection locked="0"/>
    </xf>
    <xf numFmtId="0" fontId="16" fillId="5" borderId="20" xfId="0" applyFont="1" applyFill="1" applyBorder="1" applyAlignment="1" applyProtection="1">
      <alignment horizontal="right" vertical="center" wrapText="1"/>
      <protection locked="0"/>
    </xf>
    <xf numFmtId="0" fontId="16" fillId="5" borderId="5" xfId="0" applyFont="1" applyFill="1" applyBorder="1" applyAlignment="1" applyProtection="1">
      <alignment horizontal="right" vertical="center" wrapText="1"/>
      <protection locked="0"/>
    </xf>
    <xf numFmtId="0" fontId="16" fillId="5" borderId="19" xfId="0" applyFont="1" applyFill="1" applyBorder="1" applyAlignment="1" applyProtection="1">
      <alignment horizontal="right" vertical="center" wrapText="1"/>
      <protection locked="0"/>
    </xf>
    <xf numFmtId="0" fontId="10" fillId="8" borderId="0" xfId="3" applyFont="1" applyAlignment="1" applyProtection="1">
      <alignment horizontal="left" vertical="center" indent="10"/>
      <protection locked="0"/>
    </xf>
    <xf numFmtId="0" fontId="16" fillId="5" borderId="10" xfId="0" applyFont="1" applyFill="1" applyBorder="1" applyAlignment="1" applyProtection="1">
      <alignment horizontal="right" vertical="center" wrapText="1"/>
      <protection locked="0"/>
    </xf>
    <xf numFmtId="0" fontId="10" fillId="8" borderId="0" xfId="3" applyFont="1" applyAlignment="1" applyProtection="1">
      <alignment horizontal="left" vertical="center" indent="6"/>
      <protection locked="0"/>
    </xf>
    <xf numFmtId="0" fontId="3" fillId="0" borderId="0" xfId="1" applyFill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2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" formatCode="m/d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maj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major"/>
      </font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Time Intervals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2"/>
</file>

<file path=xl/ctrlProps/ctrlProp2.xml><?xml version="1.0" encoding="utf-8"?>
<formControlPr xmlns="http://schemas.microsoft.com/office/spreadsheetml/2009/9/main" objectType="Spin" dx="16" fmlaLink="$B$18" max="12" min="1" page="10" val="4"/>
</file>

<file path=xl/ctrlProps/ctrlProp3.xml><?xml version="1.0" encoding="utf-8"?>
<formControlPr xmlns="http://schemas.microsoft.com/office/spreadsheetml/2009/9/main" objectType="Spin" dx="16" fmlaLink="$B$19" max="31" min="1" page="10" val="1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Event Schedul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Daily Schedul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View Schedule Icon" descr="&quot;&quot;"/>
        <xdr:cNvGrpSpPr>
          <a:grpSpLocks noChangeAspect="1"/>
        </xdr:cNvGrpSpPr>
      </xdr:nvGrpSpPr>
      <xdr:grpSpPr bwMode="auto">
        <a:xfrm>
          <a:off x="284458" y="2317842"/>
          <a:ext cx="294084" cy="279390"/>
          <a:chOff x="61" y="204"/>
          <a:chExt cx="31" cy="120"/>
        </a:xfrm>
      </xdr:grpSpPr>
      <xdr:sp macro="" textlink="">
        <xdr:nvSpPr>
          <xdr:cNvPr id="108" name="Rectangle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Freeform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Add Event" descr="Click to add a new event"/>
        <xdr:cNvGrpSpPr/>
      </xdr:nvGrpSpPr>
      <xdr:grpSpPr>
        <a:xfrm>
          <a:off x="282948" y="5006308"/>
          <a:ext cx="1452154" cy="195942"/>
          <a:chOff x="298188" y="4809004"/>
          <a:chExt cx="1381125" cy="190500"/>
        </a:xfrm>
      </xdr:grpSpPr>
      <xdr:sp macro="" textlink="">
        <xdr:nvSpPr>
          <xdr:cNvPr id="112" name="Rounded Rectangle 111">
            <a:hlinkClick xmlns:r="http://schemas.openxmlformats.org/officeDocument/2006/relationships" r:id="rId1" tooltip="Click to add a new event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ADD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EVENT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Add Event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Rectangle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Freeform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it Times" descr="Click to edit scheduler time intervals"/>
        <xdr:cNvGrpSpPr/>
      </xdr:nvGrpSpPr>
      <xdr:grpSpPr>
        <a:xfrm>
          <a:off x="280544" y="4699588"/>
          <a:ext cx="1458457" cy="195943"/>
          <a:chOff x="303404" y="4513170"/>
          <a:chExt cx="1379808" cy="190500"/>
        </a:xfrm>
      </xdr:grpSpPr>
      <xdr:sp macro="" textlink="">
        <xdr:nvSpPr>
          <xdr:cNvPr id="118" name="Rounded Rectangle 117">
            <a:hlinkClick xmlns:r="http://schemas.openxmlformats.org/officeDocument/2006/relationships" r:id="rId2" tooltip="Click to edit scheduler time intervals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EDIT TIMES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it Times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Rectangle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Freeform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Toolbox Icon" descr="&quot;&quot;"/>
        <xdr:cNvGrpSpPr>
          <a:grpSpLocks noChangeAspect="1"/>
        </xdr:cNvGrpSpPr>
      </xdr:nvGrpSpPr>
      <xdr:grpSpPr bwMode="auto">
        <a:xfrm>
          <a:off x="283309" y="4064083"/>
          <a:ext cx="295835" cy="293835"/>
          <a:chOff x="32" y="131"/>
          <a:chExt cx="31" cy="402"/>
        </a:xfrm>
      </xdr:grpSpPr>
      <xdr:sp macro="" textlink="">
        <xdr:nvSpPr>
          <xdr:cNvPr id="125" name="Rectangle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Rectangle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Freeform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Clock Icon" descr="&quot;&quot;"/>
        <xdr:cNvGrpSpPr>
          <a:grpSpLocks noChangeAspect="1"/>
        </xdr:cNvGrpSpPr>
      </xdr:nvGrpSpPr>
      <xdr:grpSpPr bwMode="auto">
        <a:xfrm>
          <a:off x="2603911" y="184561"/>
          <a:ext cx="317659" cy="320114"/>
          <a:chOff x="270" y="53"/>
          <a:chExt cx="29" cy="29"/>
        </a:xfrm>
      </xdr:grpSpPr>
      <xdr:sp macro="" textlink="">
        <xdr:nvSpPr>
          <xdr:cNvPr id="157" name="Rectangle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Camera Icon" descr="&quot;&quot;"/>
        <xdr:cNvGrpSpPr>
          <a:grpSpLocks noChangeAspect="1"/>
        </xdr:cNvGrpSpPr>
      </xdr:nvGrpSpPr>
      <xdr:grpSpPr bwMode="auto">
        <a:xfrm>
          <a:off x="5037148" y="203611"/>
          <a:ext cx="432547" cy="298206"/>
          <a:chOff x="306" y="55"/>
          <a:chExt cx="291" cy="27"/>
        </a:xfrm>
      </xdr:grpSpPr>
      <xdr:sp macro="" textlink="">
        <xdr:nvSpPr>
          <xdr:cNvPr id="174" name="Rectangle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Rectangle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Freeform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Notes Icon" descr="&quot;&quot;"/>
        <xdr:cNvGrpSpPr>
          <a:grpSpLocks noChangeAspect="1"/>
        </xdr:cNvGrpSpPr>
      </xdr:nvGrpSpPr>
      <xdr:grpSpPr bwMode="auto">
        <a:xfrm>
          <a:off x="8051469" y="213136"/>
          <a:ext cx="312664" cy="287252"/>
          <a:chOff x="89" y="56"/>
          <a:chExt cx="781" cy="26"/>
        </a:xfrm>
      </xdr:grpSpPr>
      <xdr:sp macro="" textlink="">
        <xdr:nvSpPr>
          <xdr:cNvPr id="179" name="Rectangle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Freeform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Freeform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it Dashboard" descr="Click to view Daily Schedule">
          <a:hlinkClick xmlns:r="http://schemas.openxmlformats.org/officeDocument/2006/relationships" r:id="rId1" tooltip="Click to view daily schedule"/>
        </xdr:cNvPr>
        <xdr:cNvSpPr/>
      </xdr:nvSpPr>
      <xdr:spPr>
        <a:xfrm>
          <a:off x="623668" y="2440079"/>
          <a:ext cx="165896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VIEW</a:t>
          </a:r>
          <a:r>
            <a:rPr lang="en-US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DAILY </a:t>
          </a:r>
          <a:r>
            <a:rPr lang="en-US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SCHEDULE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it Times" descr="Click to edit scheduler time intervals">
          <a:hlinkClick xmlns:r="http://schemas.openxmlformats.org/officeDocument/2006/relationships" r:id="rId2" tooltip="Click to edit scheduler time frames"/>
        </xdr:cNvPr>
        <xdr:cNvSpPr/>
      </xdr:nvSpPr>
      <xdr:spPr>
        <a:xfrm>
          <a:off x="621366" y="2173942"/>
          <a:ext cx="165896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EDIT TIMES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Date Icon" descr="&quot;&quot;"/>
        <xdr:cNvGrpSpPr>
          <a:grpSpLocks noChangeAspect="1"/>
        </xdr:cNvGrpSpPr>
      </xdr:nvGrpSpPr>
      <xdr:grpSpPr bwMode="auto">
        <a:xfrm>
          <a:off x="2345055" y="619125"/>
          <a:ext cx="190500" cy="180975"/>
          <a:chOff x="223" y="69"/>
          <a:chExt cx="20" cy="19"/>
        </a:xfrm>
      </xdr:grpSpPr>
      <xdr:sp macro="" textlink="">
        <xdr:nvSpPr>
          <xdr:cNvPr id="2052" name="Rectangle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Freeform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Time Icon" descr="&quot;&quot;"/>
        <xdr:cNvGrpSpPr>
          <a:grpSpLocks noChangeAspect="1"/>
        </xdr:cNvGrpSpPr>
      </xdr:nvGrpSpPr>
      <xdr:grpSpPr bwMode="auto">
        <a:xfrm>
          <a:off x="3629025" y="619125"/>
          <a:ext cx="180975" cy="180975"/>
          <a:chOff x="390" y="69"/>
          <a:chExt cx="19" cy="19"/>
        </a:xfrm>
      </xdr:grpSpPr>
      <xdr:sp macro="" textlink="">
        <xdr:nvSpPr>
          <xdr:cNvPr id="2057" name="Rectangle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Freeform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Description Icon" descr="&quot;&quot;"/>
        <xdr:cNvGrpSpPr>
          <a:grpSpLocks noChangeAspect="1"/>
        </xdr:cNvGrpSpPr>
      </xdr:nvGrpSpPr>
      <xdr:grpSpPr bwMode="auto">
        <a:xfrm>
          <a:off x="4703445" y="628650"/>
          <a:ext cx="200025" cy="161925"/>
          <a:chOff x="530" y="70"/>
          <a:chExt cx="21" cy="17"/>
        </a:xfrm>
      </xdr:grpSpPr>
      <xdr:sp macro="" textlink="">
        <xdr:nvSpPr>
          <xdr:cNvPr id="2062" name="Rectangle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Freeform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Time Icon" descr="&quot;&quot;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Shape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Freeform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DailySchedule" displayName="DailySchedule" ref="E4:F36" headerRowCount="0" totalsRowShown="0" headerRowDxfId="11" dataDxfId="10">
  <tableColumns count="2">
    <tableColumn id="1" name="Time" headerRowDxfId="9" dataDxfId="8">
      <calculatedColumnFormula>'Time Intervals'!B3</calculatedColumnFormula>
    </tableColumn>
    <tableColumn id="2" name="Description" headerRowDxfId="7" dataDxfId="6">
      <calculatedColumnFormula>IFERROR(INDEX(Input[],MATCH(DATEVALUE(DateVal)&amp;DailySchedule[[#This Row],[Time]],LookUpDateAndTime,0),3),"-")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="Daily Schedule" altTextSummary="List of schedule items by time interval"/>
    </ext>
  </extLst>
</table>
</file>

<file path=xl/tables/table2.xml><?xml version="1.0" encoding="utf-8"?>
<table xmlns="http://schemas.openxmlformats.org/spreadsheetml/2006/main" id="3" name="Input" displayName="Input" ref="E4:H17" totalsRowShown="0" headerRowDxfId="5" dataDxfId="4">
  <autoFilter ref="E4:H17"/>
  <tableColumns count="4">
    <tableColumn id="1" name="DATE" dataDxfId="3"/>
    <tableColumn id="2" name="TIME" dataDxfId="2"/>
    <tableColumn id="3" name="DESCRIPTION" dataDxfId="1"/>
    <tableColumn id="4" name="UNIQUE VALUE (CALCULATED)" dataDxfId="0">
      <calculatedColumnFormula>Input[[#This Row],[DATE]]&amp;"|"&amp;COUNTIF($E$5:E5,E5)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="Events" altTextSummary="List of daily events such as lunch breaks"/>
    </ext>
  </extLst>
</table>
</file>

<file path=xl/tables/table3.xml><?xml version="1.0" encoding="utf-8"?>
<table xmlns="http://schemas.openxmlformats.org/spreadsheetml/2006/main" id="2" name="Times" displayName="Times" ref="B2:B35" totalsRowShown="0" headerRowCellStyle="Heading 2">
  <tableColumns count="1">
    <tableColumn id="1" name="TIME"/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="Time Intervals" altTextSummary="List of time intervals that appear on the schedule, such as half hour time interval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table" Target="../tables/table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B1:N36"/>
  <sheetViews>
    <sheetView showGridLines="0" tabSelected="1" zoomScale="70" zoomScaleNormal="70" workbookViewId="0">
      <selection activeCell="Q21" sqref="Q21"/>
    </sheetView>
  </sheetViews>
  <sheetFormatPr defaultColWidth="9.28515625" defaultRowHeight="11.4"/>
  <cols>
    <col min="1" max="1" width="5.28515625" style="11" customWidth="1"/>
    <col min="2" max="3" width="17.28515625" style="11" customWidth="1"/>
    <col min="4" max="4" width="6.140625" style="11" customWidth="1"/>
    <col min="5" max="5" width="12.42578125" style="11" customWidth="1"/>
    <col min="6" max="6" width="31.140625" style="11" customWidth="1"/>
    <col min="7" max="7" width="2.85546875" style="11" customWidth="1"/>
    <col min="8" max="8" width="17.85546875" style="11" customWidth="1"/>
    <col min="9" max="9" width="13" style="11" customWidth="1"/>
    <col min="10" max="10" width="22.85546875" style="11" customWidth="1"/>
    <col min="11" max="11" width="2.85546875" style="11" customWidth="1"/>
    <col min="12" max="12" width="4.42578125" style="11" customWidth="1"/>
    <col min="13" max="13" width="47.7109375" style="11" customWidth="1"/>
    <col min="14" max="14" width="5.42578125" style="11" customWidth="1"/>
    <col min="15" max="16384" width="9.28515625" style="11"/>
  </cols>
  <sheetData>
    <row r="1" spans="2:14" ht="14.25" customHeight="1"/>
    <row r="2" spans="2:14" ht="9" customHeight="1"/>
    <row r="3" spans="2:14" ht="26.25" customHeight="1">
      <c r="B3" s="34">
        <f>DAY(DateVal)</f>
        <v>10</v>
      </c>
      <c r="C3" s="34"/>
      <c r="E3" s="12"/>
      <c r="F3" s="13" t="str">
        <f>IFERROR(UPPER(TEXT(DATE(ReportYear,MonthNumber,ReportDay),"MMMM D, YYYY")),"Invalid Date")</f>
        <v>APRIL 10, 2012</v>
      </c>
      <c r="H3" s="46" t="s">
        <v>13</v>
      </c>
      <c r="I3" s="46"/>
      <c r="J3" s="46"/>
      <c r="L3" s="48" t="s">
        <v>14</v>
      </c>
      <c r="M3" s="48"/>
      <c r="N3" s="11" t="s">
        <v>24</v>
      </c>
    </row>
    <row r="4" spans="2:14" ht="15" customHeight="1">
      <c r="B4" s="34"/>
      <c r="C4" s="34"/>
      <c r="E4" s="18">
        <f>'Time Intervals'!B3</f>
        <v>0.25</v>
      </c>
      <c r="F4" s="19" t="str">
        <f>IFERROR(INDEX(Input[],MATCH(DATEVALUE(DateVal)&amp;DailySchedule[[#This Row],[Time]],LookUpDateAndTime,0),3),"-")</f>
        <v>Wake up</v>
      </c>
      <c r="H4" s="20" t="str">
        <f>TEXT(DATEVALUE(DateVal)+1,"dddd")</f>
        <v>Wednesday</v>
      </c>
      <c r="I4" s="21" t="str">
        <f>IFERROR(INDEX(Input[],MATCH($H$7&amp;"|"&amp;ROW(A1),Input[UNIQUE VALUE (CALCULATED)],0),2),"")</f>
        <v/>
      </c>
      <c r="J4" s="22" t="str">
        <f>IFERROR(INDEX(Input[],MATCH($H$7&amp;"|"&amp;ROW(A1),Input[UNIQUE VALUE (CALCULATED)],0),3),"")</f>
        <v/>
      </c>
      <c r="K4" s="23"/>
      <c r="L4" s="47" t="s">
        <v>27</v>
      </c>
      <c r="M4" s="42" t="s">
        <v>19</v>
      </c>
    </row>
    <row r="5" spans="2:14" ht="15" customHeight="1">
      <c r="B5" s="34"/>
      <c r="C5" s="34"/>
      <c r="E5" s="18">
        <f>'Time Intervals'!B4</f>
        <v>0.27083333333333331</v>
      </c>
      <c r="F5" s="19" t="str">
        <f>IFERROR(INDEX(Input[],MATCH(DATEVALUE(DateVal)&amp;DailySchedule[[#This Row],[Time]],LookUpDateAndTime,0),3),"-")</f>
        <v>Shower</v>
      </c>
      <c r="H5" s="33" t="str">
        <f>TEXT(DATEVALUE(DateVal)+1,"d")</f>
        <v>11</v>
      </c>
      <c r="I5" s="24">
        <f>IFERROR(INDEX(Input[],MATCH($H$7&amp;"|"&amp;ROW(A2),Input[UNIQUE VALUE (CALCULATED)],0),2),"")</f>
        <v>0.27083333333333331</v>
      </c>
      <c r="J5" s="25" t="str">
        <f>IFERROR(INDEX(Input[],MATCH($H$7&amp;"|"&amp;ROW(A2),Input[UNIQUE VALUE (CALCULATED)],0),3),"")</f>
        <v>Breakfast</v>
      </c>
      <c r="K5" s="23"/>
      <c r="L5" s="40"/>
      <c r="M5" s="35"/>
    </row>
    <row r="6" spans="2:14" ht="15" customHeight="1">
      <c r="B6" s="34"/>
      <c r="C6" s="34"/>
      <c r="E6" s="18">
        <f>'Time Intervals'!B5</f>
        <v>0.29166666666666702</v>
      </c>
      <c r="F6" s="19" t="str">
        <f>IFERROR(INDEX(Input[],MATCH(DATEVALUE(DateVal)&amp;DailySchedule[[#This Row],[Time]],LookUpDateAndTime,0),3),"-")</f>
        <v>-</v>
      </c>
      <c r="H6" s="33"/>
      <c r="I6" s="24" t="str">
        <f>IFERROR(INDEX(Input[],MATCH($H$7&amp;"|"&amp;ROW(A3),Input[UNIQUE VALUE (CALCULATED)],0),2),"")</f>
        <v/>
      </c>
      <c r="J6" s="25" t="str">
        <f>IFERROR(INDEX(Input[],MATCH($H$7&amp;"|"&amp;ROW(A3),Input[UNIQUE VALUE (CALCULATED)],0),3),"")</f>
        <v/>
      </c>
      <c r="K6" s="23"/>
      <c r="L6" s="40"/>
      <c r="M6" s="35"/>
    </row>
    <row r="7" spans="2:14" ht="15" customHeight="1">
      <c r="B7" s="34"/>
      <c r="C7" s="34"/>
      <c r="E7" s="18">
        <f>'Time Intervals'!B6</f>
        <v>0.3125</v>
      </c>
      <c r="F7" s="19" t="str">
        <f>IFERROR(INDEX(Input[],MATCH(DATEVALUE(DateVal)&amp;DailySchedule[[#This Row],[Time]],LookUpDateAndTime,0),3),"-")</f>
        <v>Leave for work</v>
      </c>
      <c r="H7" s="26">
        <f>DateVal+1</f>
        <v>41010</v>
      </c>
      <c r="I7" s="24" t="str">
        <f>IFERROR(INDEX(Input[],MATCH($H$7&amp;"|"&amp;ROW(A4),Input[UNIQUE VALUE (CALCULATED)],0),2),"")</f>
        <v/>
      </c>
      <c r="J7" s="25" t="str">
        <f>IFERROR(INDEX(Input[],MATCH($H$7&amp;"|"&amp;ROW(A4),Input[UNIQUE VALUE (CALCULATED)],0),3),"")</f>
        <v/>
      </c>
      <c r="K7" s="23"/>
      <c r="L7" s="40" t="s">
        <v>27</v>
      </c>
      <c r="M7" s="35" t="s">
        <v>20</v>
      </c>
    </row>
    <row r="8" spans="2:14" ht="15" customHeight="1">
      <c r="B8" s="37" t="str">
        <f>TEXT(DateVal,"dddd")</f>
        <v>Tuesday</v>
      </c>
      <c r="C8" s="37"/>
      <c r="E8" s="18">
        <f>'Time Intervals'!B7</f>
        <v>0.33333333333333298</v>
      </c>
      <c r="F8" s="19" t="str">
        <f>IFERROR(INDEX(Input[],MATCH(DATEVALUE(DateVal)&amp;DailySchedule[[#This Row],[Time]],LookUpDateAndTime,0),3),"-")</f>
        <v>Start shift</v>
      </c>
      <c r="H8" s="27"/>
      <c r="I8" s="24" t="str">
        <f>IFERROR(INDEX(Input[],MATCH($H$7&amp;"|"&amp;ROW(A5),Input[UNIQUE VALUE (CALCULATED)],0),2),"")</f>
        <v/>
      </c>
      <c r="J8" s="25" t="str">
        <f>IFERROR(INDEX(Input[],MATCH($H$7&amp;"|"&amp;ROW(A5),Input[UNIQUE VALUE (CALCULATED)],0),3),"")</f>
        <v/>
      </c>
      <c r="K8" s="23"/>
      <c r="L8" s="40"/>
      <c r="M8" s="35"/>
    </row>
    <row r="9" spans="2:14" ht="15" customHeight="1">
      <c r="B9" s="37"/>
      <c r="C9" s="37"/>
      <c r="E9" s="18">
        <f>'Time Intervals'!B8</f>
        <v>0.35416666666666702</v>
      </c>
      <c r="F9" s="19" t="str">
        <f>IFERROR(INDEX(Input[],MATCH(DATEVALUE(DateVal)&amp;DailySchedule[[#This Row],[Time]],LookUpDateAndTime,0),3),"-")</f>
        <v>-</v>
      </c>
      <c r="H9" s="28"/>
      <c r="I9" s="29" t="str">
        <f>IFERROR(INDEX(Input[],MATCH($H$7&amp;"|"&amp;ROW(A6),Input[UNIQUE VALUE (CALCULATED)],0),2),"")</f>
        <v/>
      </c>
      <c r="J9" s="30" t="str">
        <f>IFERROR(INDEX(Input[],MATCH($H$7&amp;"|"&amp;ROW(A6),Input[UNIQUE VALUE (CALCULATED)],0),3),"")</f>
        <v/>
      </c>
      <c r="K9" s="23"/>
      <c r="L9" s="40"/>
      <c r="M9" s="35"/>
    </row>
    <row r="10" spans="2:14" ht="15" customHeight="1">
      <c r="B10" s="37"/>
      <c r="C10" s="37"/>
      <c r="E10" s="18">
        <f>'Time Intervals'!B9</f>
        <v>0.375</v>
      </c>
      <c r="F10" s="19" t="str">
        <f>IFERROR(INDEX(Input[],MATCH(DATEVALUE(DateVal)&amp;DailySchedule[[#This Row],[Time]],LookUpDateAndTime,0),3),"-")</f>
        <v>-</v>
      </c>
      <c r="H10" s="20" t="str">
        <f>TEXT(DATEVALUE(DateVal)+2,"dddd")</f>
        <v>Thursday</v>
      </c>
      <c r="I10" s="21" t="str">
        <f>IFERROR(INDEX(Input[],MATCH($H$13&amp;"|"&amp;ROW(A1),Input[UNIQUE VALUE (CALCULATED)],0),2),"")</f>
        <v/>
      </c>
      <c r="J10" s="22" t="str">
        <f>IFERROR(INDEX(Input[],MATCH($H$13&amp;"|"&amp;ROW(A1),Input[UNIQUE VALUE (CALCULATED)],0),3),"")</f>
        <v/>
      </c>
      <c r="K10" s="23"/>
      <c r="L10" s="40" t="s">
        <v>27</v>
      </c>
      <c r="M10" s="35"/>
    </row>
    <row r="11" spans="2:14" ht="15" customHeight="1">
      <c r="E11" s="18">
        <f>'Time Intervals'!B10</f>
        <v>0.39583333333333298</v>
      </c>
      <c r="F11" s="19" t="str">
        <f>IFERROR(INDEX(Input[],MATCH(DATEVALUE(DateVal)&amp;DailySchedule[[#This Row],[Time]],LookUpDateAndTime,0),3),"-")</f>
        <v>-</v>
      </c>
      <c r="H11" s="33" t="str">
        <f>TEXT(DATEVALUE(DateVal)+2,"d")</f>
        <v>12</v>
      </c>
      <c r="I11" s="24" t="str">
        <f>IFERROR(INDEX(Input[],MATCH($H$13&amp;"|"&amp;ROW(A2),Input[UNIQUE VALUE (CALCULATED)],0),2),"")</f>
        <v/>
      </c>
      <c r="J11" s="25" t="str">
        <f>IFERROR(INDEX(Input[],MATCH($H$13&amp;"|"&amp;ROW(A2),Input[UNIQUE VALUE (CALCULATED)],0),3),"")</f>
        <v/>
      </c>
      <c r="K11" s="23"/>
      <c r="L11" s="40"/>
      <c r="M11" s="35"/>
    </row>
    <row r="12" spans="2:14" ht="15" customHeight="1">
      <c r="E12" s="18">
        <f>'Time Intervals'!B11</f>
        <v>0.41666666666666702</v>
      </c>
      <c r="F12" s="19" t="str">
        <f>IFERROR(INDEX(Input[],MATCH(DATEVALUE(DateVal)&amp;DailySchedule[[#This Row],[Time]],LookUpDateAndTime,0),3),"-")</f>
        <v>Break</v>
      </c>
      <c r="H12" s="33"/>
      <c r="I12" s="24" t="str">
        <f>IFERROR(INDEX(Input[],MATCH($H$13&amp;"|"&amp;ROW(A3),Input[UNIQUE VALUE (CALCULATED)],0),2),"")</f>
        <v/>
      </c>
      <c r="J12" s="25" t="str">
        <f>IFERROR(INDEX(Input[],MATCH($H$13&amp;"|"&amp;ROW(A3),Input[UNIQUE VALUE (CALCULATED)],0),3),"")</f>
        <v/>
      </c>
      <c r="K12" s="23"/>
      <c r="L12" s="40"/>
      <c r="M12" s="35"/>
    </row>
    <row r="13" spans="2:14" ht="15" customHeight="1">
      <c r="B13" s="36" t="s">
        <v>11</v>
      </c>
      <c r="C13" s="36"/>
      <c r="E13" s="18">
        <f>'Time Intervals'!B12</f>
        <v>0.4375</v>
      </c>
      <c r="F13" s="19" t="str">
        <f>IFERROR(INDEX(Input[],MATCH(DATEVALUE(DateVal)&amp;DailySchedule[[#This Row],[Time]],LookUpDateAndTime,0),3),"-")</f>
        <v>-</v>
      </c>
      <c r="H13" s="26">
        <f>DateVal+2</f>
        <v>41011</v>
      </c>
      <c r="I13" s="24" t="str">
        <f>IFERROR(INDEX(Input[],MATCH($H$13&amp;"|"&amp;ROW(A4),Input[UNIQUE VALUE (CALCULATED)],0),2),"")</f>
        <v/>
      </c>
      <c r="J13" s="25" t="str">
        <f>IFERROR(INDEX(Input[],MATCH($H$13&amp;"|"&amp;ROW(A4),Input[UNIQUE VALUE (CALCULATED)],0),3),"")</f>
        <v/>
      </c>
      <c r="K13" s="23"/>
      <c r="L13" s="40" t="s">
        <v>27</v>
      </c>
      <c r="M13" s="35"/>
    </row>
    <row r="14" spans="2:14" ht="15" customHeight="1">
      <c r="E14" s="18">
        <f>'Time Intervals'!B13</f>
        <v>0.45833333333333298</v>
      </c>
      <c r="F14" s="19" t="str">
        <f>IFERROR(INDEX(Input[],MATCH(DATEVALUE(DateVal)&amp;DailySchedule[[#This Row],[Time]],LookUpDateAndTime,0),3),"-")</f>
        <v>-</v>
      </c>
      <c r="H14" s="27"/>
      <c r="I14" s="24" t="str">
        <f>IFERROR(INDEX(Input[],MATCH($H$13&amp;"|"&amp;ROW(A5),Input[UNIQUE VALUE (CALCULATED)],0),2),"")</f>
        <v/>
      </c>
      <c r="J14" s="25" t="str">
        <f>IFERROR(INDEX(Input[],MATCH($H$13&amp;"|"&amp;ROW(A5),Input[UNIQUE VALUE (CALCULATED)],0),3),"")</f>
        <v/>
      </c>
      <c r="K14" s="23"/>
      <c r="L14" s="40"/>
      <c r="M14" s="35"/>
    </row>
    <row r="15" spans="2:14" ht="15" customHeight="1">
      <c r="B15" s="14">
        <v>2012</v>
      </c>
      <c r="C15" s="15" t="s">
        <v>8</v>
      </c>
      <c r="E15" s="18">
        <f>'Time Intervals'!B14</f>
        <v>0.47916666666666602</v>
      </c>
      <c r="F15" s="19" t="str">
        <f>IFERROR(INDEX(Input[],MATCH(DATEVALUE(DateVal)&amp;DailySchedule[[#This Row],[Time]],LookUpDateAndTime,0),3),"-")</f>
        <v>-</v>
      </c>
      <c r="H15" s="28"/>
      <c r="I15" s="29" t="str">
        <f>IFERROR(INDEX(Input[],MATCH($H$13&amp;"|"&amp;ROW(A6),Input[UNIQUE VALUE (CALCULATED)],0),2),"")</f>
        <v/>
      </c>
      <c r="J15" s="30" t="str">
        <f>IFERROR(INDEX(Input[],MATCH($H$13&amp;"|"&amp;ROW(A6),Input[UNIQUE VALUE (CALCULATED)],0),3),"")</f>
        <v/>
      </c>
      <c r="K15" s="23"/>
      <c r="L15" s="40"/>
      <c r="M15" s="35"/>
    </row>
    <row r="16" spans="2:14" ht="15" customHeight="1">
      <c r="C16" s="16"/>
      <c r="E16" s="18">
        <f>'Time Intervals'!B15</f>
        <v>0.5</v>
      </c>
      <c r="F16" s="19" t="str">
        <f>IFERROR(INDEX(Input[],MATCH(DATEVALUE(DateVal)&amp;DailySchedule[[#This Row],[Time]],LookUpDateAndTime,0),3),"-")</f>
        <v>Lunch</v>
      </c>
      <c r="H16" s="20" t="str">
        <f>TEXT(DATEVALUE(DateVal)+3,"dddd")</f>
        <v>Friday</v>
      </c>
      <c r="I16" s="21" t="str">
        <f>IFERROR(INDEX(Input[],MATCH($H$19&amp;"|"&amp;ROW(A1),Input[UNIQUE VALUE (CALCULATED)],0),2),"")</f>
        <v/>
      </c>
      <c r="J16" s="22" t="str">
        <f>IFERROR(INDEX(Input[],MATCH($H$19&amp;"|"&amp;ROW(A1),Input[UNIQUE VALUE (CALCULATED)],0),3),"")</f>
        <v/>
      </c>
      <c r="K16" s="23"/>
      <c r="L16" s="40" t="s">
        <v>27</v>
      </c>
      <c r="M16" s="35"/>
    </row>
    <row r="17" spans="2:13" ht="15" customHeight="1">
      <c r="B17" s="14" t="str">
        <f>CHOOSE(MonthNumber,"January","February","March","April","May","June","July","August","September","October","November","December")</f>
        <v>April</v>
      </c>
      <c r="C17" s="15" t="s">
        <v>7</v>
      </c>
      <c r="E17" s="18">
        <f>'Time Intervals'!B16</f>
        <v>0.52083333333333304</v>
      </c>
      <c r="F17" s="19" t="str">
        <f>IFERROR(INDEX(Input[],MATCH(DATEVALUE(DateVal)&amp;DailySchedule[[#This Row],[Time]],LookUpDateAndTime,0),3),"-")</f>
        <v>-</v>
      </c>
      <c r="H17" s="33" t="str">
        <f>TEXT(DATEVALUE(DateVal)+3,"d")</f>
        <v>13</v>
      </c>
      <c r="I17" s="24" t="str">
        <f>IFERROR(INDEX(Input[],MATCH($H$19&amp;"|"&amp;ROW(A2),Input[UNIQUE VALUE (CALCULATED)],0),2),"")</f>
        <v/>
      </c>
      <c r="J17" s="25" t="str">
        <f>IFERROR(INDEX(Input[],MATCH($H$19&amp;"|"&amp;ROW(A2),Input[UNIQUE VALUE (CALCULATED)],0),3),"")</f>
        <v/>
      </c>
      <c r="K17" s="23"/>
      <c r="L17" s="40"/>
      <c r="M17" s="35"/>
    </row>
    <row r="18" spans="2:13" ht="15" customHeight="1">
      <c r="B18" s="17">
        <v>4</v>
      </c>
      <c r="C18" s="16"/>
      <c r="E18" s="18">
        <f>'Time Intervals'!B17</f>
        <v>0.54166666666666596</v>
      </c>
      <c r="F18" s="19" t="str">
        <f>IFERROR(INDEX(Input[],MATCH(DATEVALUE(DateVal)&amp;DailySchedule[[#This Row],[Time]],LookUpDateAndTime,0),3),"-")</f>
        <v>Return to work</v>
      </c>
      <c r="H18" s="33"/>
      <c r="I18" s="24" t="str">
        <f>IFERROR(INDEX(Input[],MATCH($H$19&amp;"|"&amp;ROW(A3),Input[UNIQUE VALUE (CALCULATED)],0),2),"")</f>
        <v/>
      </c>
      <c r="J18" s="25" t="str">
        <f>IFERROR(INDEX(Input[],MATCH($H$19&amp;"|"&amp;ROW(A3),Input[UNIQUE VALUE (CALCULATED)],0),3),"")</f>
        <v/>
      </c>
      <c r="K18" s="23"/>
      <c r="L18" s="40"/>
      <c r="M18" s="35"/>
    </row>
    <row r="19" spans="2:13" ht="15" customHeight="1">
      <c r="B19" s="14">
        <v>10</v>
      </c>
      <c r="C19" s="15" t="s">
        <v>9</v>
      </c>
      <c r="E19" s="18">
        <f>'Time Intervals'!B18</f>
        <v>0.5625</v>
      </c>
      <c r="F19" s="19" t="str">
        <f>IFERROR(INDEX(Input[],MATCH(DATEVALUE(DateVal)&amp;DailySchedule[[#This Row],[Time]],LookUpDateAndTime,0),3),"-")</f>
        <v>Call corporate</v>
      </c>
      <c r="H19" s="26">
        <f>DateVal+3</f>
        <v>41012</v>
      </c>
      <c r="I19" s="24" t="str">
        <f>IFERROR(INDEX(Input[],MATCH($H$19&amp;"|"&amp;ROW(A4),Input[UNIQUE VALUE (CALCULATED)],0),2),"")</f>
        <v/>
      </c>
      <c r="J19" s="25" t="str">
        <f>IFERROR(INDEX(Input[],MATCH($H$19&amp;"|"&amp;ROW(A4),Input[UNIQUE VALUE (CALCULATED)],0),3),"")</f>
        <v/>
      </c>
      <c r="K19" s="23"/>
      <c r="L19" s="40" t="s">
        <v>27</v>
      </c>
      <c r="M19" s="35"/>
    </row>
    <row r="20" spans="2:13" ht="15" customHeight="1">
      <c r="E20" s="18">
        <f>'Time Intervals'!B19</f>
        <v>0.58333333333333304</v>
      </c>
      <c r="F20" s="19" t="str">
        <f>IFERROR(INDEX(Input[],MATCH(DATEVALUE(DateVal)&amp;DailySchedule[[#This Row],[Time]],LookUpDateAndTime,0),3),"-")</f>
        <v>-</v>
      </c>
      <c r="H20" s="27"/>
      <c r="I20" s="24" t="str">
        <f>IFERROR(INDEX(Input[],MATCH($H$19&amp;"|"&amp;ROW(A5),Input[UNIQUE VALUE (CALCULATED)],0),2),"")</f>
        <v/>
      </c>
      <c r="J20" s="25" t="str">
        <f>IFERROR(INDEX(Input[],MATCH($H$19&amp;"|"&amp;ROW(A5),Input[UNIQUE VALUE (CALCULATED)],0),3),"")</f>
        <v/>
      </c>
      <c r="K20" s="23"/>
      <c r="L20" s="40"/>
      <c r="M20" s="35"/>
    </row>
    <row r="21" spans="2:13" ht="15" customHeight="1">
      <c r="E21" s="18">
        <f>'Time Intervals'!B20</f>
        <v>0.60416666666666596</v>
      </c>
      <c r="F21" s="19" t="str">
        <f>IFERROR(INDEX(Input[],MATCH(DATEVALUE(DateVal)&amp;DailySchedule[[#This Row],[Time]],LookUpDateAndTime,0),3),"-")</f>
        <v>-</v>
      </c>
      <c r="H21" s="28"/>
      <c r="I21" s="29" t="str">
        <f>IFERROR(INDEX(Input[],MATCH($H$19&amp;"|"&amp;ROW(A6),Input[UNIQUE VALUE (CALCULATED)],0),2),"")</f>
        <v/>
      </c>
      <c r="J21" s="30" t="str">
        <f>IFERROR(INDEX(Input[],MATCH($H$19&amp;"|"&amp;ROW(A6),Input[UNIQUE VALUE (CALCULATED)],0),3),"")</f>
        <v/>
      </c>
      <c r="K21" s="23"/>
      <c r="L21" s="40"/>
      <c r="M21" s="35"/>
    </row>
    <row r="22" spans="2:13" ht="15" customHeight="1">
      <c r="B22" s="36" t="s">
        <v>12</v>
      </c>
      <c r="C22" s="36"/>
      <c r="E22" s="18">
        <f>'Time Intervals'!B21</f>
        <v>0.625</v>
      </c>
      <c r="F22" s="19" t="str">
        <f>IFERROR(INDEX(Input[],MATCH(DATEVALUE(DateVal)&amp;DailySchedule[[#This Row],[Time]],LookUpDateAndTime,0),3),"-")</f>
        <v>Break</v>
      </c>
      <c r="H22" s="20" t="str">
        <f>TEXT(DATEVALUE(DateVal)+4,"dddd")</f>
        <v>Saturday</v>
      </c>
      <c r="I22" s="21" t="str">
        <f>IFERROR(INDEX(Input[],MATCH($H$25&amp;"|"&amp;ROW(A1),Input[UNIQUE VALUE (CALCULATED)],0),2),"")</f>
        <v/>
      </c>
      <c r="J22" s="22" t="str">
        <f>IFERROR(INDEX(Input[],MATCH($H$25&amp;"|"&amp;ROW(A1),Input[UNIQUE VALUE (CALCULATED)],0),3),"")</f>
        <v/>
      </c>
      <c r="K22" s="23"/>
      <c r="L22" s="40" t="s">
        <v>27</v>
      </c>
      <c r="M22" s="35"/>
    </row>
    <row r="23" spans="2:13" ht="15" customHeight="1">
      <c r="E23" s="18">
        <f>'Time Intervals'!B22</f>
        <v>0.64583333333333304</v>
      </c>
      <c r="F23" s="19" t="str">
        <f>IFERROR(INDEX(Input[],MATCH(DATEVALUE(DateVal)&amp;DailySchedule[[#This Row],[Time]],LookUpDateAndTime,0),3),"-")</f>
        <v>-</v>
      </c>
      <c r="H23" s="33" t="str">
        <f>TEXT(DATEVALUE(DateVal)+4,"d")</f>
        <v>14</v>
      </c>
      <c r="I23" s="24" t="str">
        <f>IFERROR(INDEX(Input[],MATCH($H$25&amp;"|"&amp;ROW(A2),Input[UNIQUE VALUE (CALCULATED)],0),2),"")</f>
        <v/>
      </c>
      <c r="J23" s="25" t="str">
        <f>IFERROR(INDEX(Input[],MATCH($H$25&amp;"|"&amp;ROW(A2),Input[UNIQUE VALUE (CALCULATED)],0),3),"")</f>
        <v/>
      </c>
      <c r="K23" s="23"/>
      <c r="L23" s="40"/>
      <c r="M23" s="35"/>
    </row>
    <row r="24" spans="2:13" ht="15" customHeight="1">
      <c r="E24" s="18">
        <f>'Time Intervals'!B23</f>
        <v>0.66666666666666596</v>
      </c>
      <c r="F24" s="19" t="str">
        <f>IFERROR(INDEX(Input[],MATCH(DATEVALUE(DateVal)&amp;DailySchedule[[#This Row],[Time]],LookUpDateAndTime,0),3),"-")</f>
        <v>-</v>
      </c>
      <c r="H24" s="33"/>
      <c r="I24" s="24" t="str">
        <f>IFERROR(INDEX(Input[],MATCH($H$25&amp;"|"&amp;ROW(A3),Input[UNIQUE VALUE (CALCULATED)],0),2),"")</f>
        <v/>
      </c>
      <c r="J24" s="25" t="str">
        <f>IFERROR(INDEX(Input[],MATCH($H$25&amp;"|"&amp;ROW(A3),Input[UNIQUE VALUE (CALCULATED)],0),3),"")</f>
        <v/>
      </c>
      <c r="K24" s="23"/>
      <c r="L24" s="40"/>
      <c r="M24" s="35"/>
    </row>
    <row r="25" spans="2:13" ht="15" customHeight="1">
      <c r="E25" s="18">
        <f>'Time Intervals'!B24</f>
        <v>0.6875</v>
      </c>
      <c r="F25" s="19" t="str">
        <f>IFERROR(INDEX(Input[],MATCH(DATEVALUE(DateVal)&amp;DailySchedule[[#This Row],[Time]],LookUpDateAndTime,0),3),"-")</f>
        <v>-</v>
      </c>
      <c r="H25" s="26">
        <f>DateVal+4</f>
        <v>41013</v>
      </c>
      <c r="I25" s="24" t="str">
        <f>IFERROR(INDEX(Input[],MATCH($H$25&amp;"|"&amp;ROW(A4),Input[UNIQUE VALUE (CALCULATED)],0),2),"")</f>
        <v/>
      </c>
      <c r="J25" s="25" t="str">
        <f>IFERROR(INDEX(Input[],MATCH($H$25&amp;"|"&amp;ROW(A4),Input[UNIQUE VALUE (CALCULATED)],0),3),"")</f>
        <v/>
      </c>
      <c r="K25" s="23"/>
      <c r="L25" s="40" t="s">
        <v>27</v>
      </c>
      <c r="M25" s="35"/>
    </row>
    <row r="26" spans="2:13" ht="15" customHeight="1">
      <c r="E26" s="18">
        <f>'Time Intervals'!B25</f>
        <v>0.70833333333333304</v>
      </c>
      <c r="F26" s="19" t="str">
        <f>IFERROR(INDEX(Input[],MATCH(DATEVALUE(DateVal)&amp;DailySchedule[[#This Row],[Time]],LookUpDateAndTime,0),3),"-")</f>
        <v>Home</v>
      </c>
      <c r="H26" s="28"/>
      <c r="I26" s="29" t="str">
        <f>IFERROR(INDEX(Input[],MATCH($H$25&amp;"|"&amp;ROW(A5),Input[UNIQUE VALUE (CALCULATED)],0),2),"")</f>
        <v/>
      </c>
      <c r="J26" s="30" t="str">
        <f>IFERROR(INDEX(Input[],MATCH($H$25&amp;"|"&amp;ROW(A5),Input[UNIQUE VALUE (CALCULATED)],0),3),"")</f>
        <v/>
      </c>
      <c r="K26" s="23"/>
      <c r="L26" s="40"/>
      <c r="M26" s="35"/>
    </row>
    <row r="27" spans="2:13" ht="15" customHeight="1">
      <c r="E27" s="18">
        <f>'Time Intervals'!B26</f>
        <v>0.72916666666666596</v>
      </c>
      <c r="F27" s="19" t="str">
        <f>IFERROR(INDEX(Input[],MATCH(DATEVALUE(DateVal)&amp;DailySchedule[[#This Row],[Time]],LookUpDateAndTime,0),3),"-")</f>
        <v>-</v>
      </c>
      <c r="H27" s="20" t="str">
        <f>TEXT(DATEVALUE(DateVal)+5,"dddd")</f>
        <v>Sunday</v>
      </c>
      <c r="I27" s="21" t="str">
        <f>IFERROR(INDEX(Input[],MATCH($H$30&amp;"|"&amp;ROW(A1),Input[UNIQUE VALUE (CALCULATED)],0),2),"")</f>
        <v/>
      </c>
      <c r="J27" s="22" t="str">
        <f>IFERROR(INDEX(Input[],MATCH($H$30&amp;"|"&amp;ROW(A1),Input[UNIQUE VALUE (CALCULATED)],0),3),"")</f>
        <v/>
      </c>
      <c r="K27" s="23"/>
      <c r="L27" s="40"/>
      <c r="M27" s="35"/>
    </row>
    <row r="28" spans="2:13" ht="15" customHeight="1">
      <c r="E28" s="18">
        <f>'Time Intervals'!B27</f>
        <v>0.75</v>
      </c>
      <c r="F28" s="19" t="str">
        <f>IFERROR(INDEX(Input[],MATCH(DATEVALUE(DateVal)&amp;DailySchedule[[#This Row],[Time]],LookUpDateAndTime,0),3),"-")</f>
        <v>Soccer practice</v>
      </c>
      <c r="H28" s="33" t="str">
        <f>TEXT(DATEVALUE(DateVal)+5,"d")</f>
        <v>15</v>
      </c>
      <c r="I28" s="24" t="str">
        <f>IFERROR(INDEX(Input[],MATCH($H$30&amp;"|"&amp;ROW(A2),Input[UNIQUE VALUE (CALCULATED)],0),2),"")</f>
        <v/>
      </c>
      <c r="J28" s="25" t="str">
        <f>IFERROR(INDEX(Input[],MATCH($H$30&amp;"|"&amp;ROW(A2),Input[UNIQUE VALUE (CALCULATED)],0),3),"")</f>
        <v/>
      </c>
      <c r="K28" s="23"/>
      <c r="L28" s="40" t="s">
        <v>27</v>
      </c>
      <c r="M28" s="35"/>
    </row>
    <row r="29" spans="2:13" ht="15" customHeight="1">
      <c r="B29" s="38" t="s">
        <v>26</v>
      </c>
      <c r="C29" s="39"/>
      <c r="E29" s="18">
        <f>'Time Intervals'!B28</f>
        <v>0.77083333333333304</v>
      </c>
      <c r="F29" s="19" t="str">
        <f>IFERROR(INDEX(Input[],MATCH(DATEVALUE(DateVal)&amp;DailySchedule[[#This Row],[Time]],LookUpDateAndTime,0),3),"-")</f>
        <v>-</v>
      </c>
      <c r="H29" s="33"/>
      <c r="I29" s="24" t="str">
        <f>IFERROR(INDEX(Input[],MATCH($H$30&amp;"|"&amp;ROW(A3),Input[UNIQUE VALUE (CALCULATED)],0),2),"")</f>
        <v/>
      </c>
      <c r="J29" s="25" t="str">
        <f>IFERROR(INDEX(Input[],MATCH($H$30&amp;"|"&amp;ROW(A3),Input[UNIQUE VALUE (CALCULATED)],0),3),"")</f>
        <v/>
      </c>
      <c r="K29" s="23"/>
      <c r="L29" s="40"/>
      <c r="M29" s="35"/>
    </row>
    <row r="30" spans="2:13" ht="15" customHeight="1">
      <c r="B30" s="31" t="s">
        <v>3</v>
      </c>
      <c r="C30" s="32"/>
      <c r="E30" s="18">
        <f>'Time Intervals'!B29</f>
        <v>0.79166666666666596</v>
      </c>
      <c r="F30" s="19" t="str">
        <f>IFERROR(INDEX(Input[],MATCH(DATEVALUE(DateVal)&amp;DailySchedule[[#This Row],[Time]],LookUpDateAndTime,0),3),"-")</f>
        <v>-</v>
      </c>
      <c r="H30" s="26">
        <f>DateVal+5</f>
        <v>41014</v>
      </c>
      <c r="I30" s="24" t="str">
        <f>IFERROR(INDEX(Input[],MATCH($H$30&amp;"|"&amp;ROW(A4),Input[UNIQUE VALUE (CALCULATED)],0),2),"")</f>
        <v/>
      </c>
      <c r="J30" s="25" t="str">
        <f>IFERROR(INDEX(Input[],MATCH($H$30&amp;"|"&amp;ROW(A4),Input[UNIQUE VALUE (CALCULATED)],0),3),"")</f>
        <v/>
      </c>
      <c r="K30" s="23"/>
      <c r="L30" s="40"/>
      <c r="M30" s="35"/>
    </row>
    <row r="31" spans="2:13" ht="15" customHeight="1">
      <c r="E31" s="18">
        <f>'Time Intervals'!B30</f>
        <v>0.8125</v>
      </c>
      <c r="F31" s="19" t="str">
        <f>IFERROR(INDEX(Input[],MATCH(DATEVALUE(DateVal)&amp;DailySchedule[[#This Row],[Time]],LookUpDateAndTime,0),3),"-")</f>
        <v>-</v>
      </c>
      <c r="H31" s="28"/>
      <c r="I31" s="29" t="str">
        <f>IFERROR(INDEX(Input[],MATCH($H$30&amp;"|"&amp;ROW(A5),Input[UNIQUE VALUE (CALCULATED)],0),2),"")</f>
        <v/>
      </c>
      <c r="J31" s="30" t="str">
        <f>IFERROR(INDEX(Input[],MATCH($H$30&amp;"|"&amp;ROW(A5),Input[UNIQUE VALUE (CALCULATED)],0),3),"")</f>
        <v/>
      </c>
      <c r="K31" s="23"/>
      <c r="L31" s="40" t="s">
        <v>27</v>
      </c>
      <c r="M31" s="35"/>
    </row>
    <row r="32" spans="2:13" ht="15" customHeight="1">
      <c r="E32" s="18">
        <f>'Time Intervals'!B31</f>
        <v>0.83333333333333304</v>
      </c>
      <c r="F32" s="19" t="str">
        <f>IFERROR(INDEX(Input[],MATCH(DATEVALUE(DateVal)&amp;DailySchedule[[#This Row],[Time]],LookUpDateAndTime,0),3),"-")</f>
        <v>-</v>
      </c>
      <c r="H32" s="20" t="str">
        <f>TEXT(DATEVALUE(DateVal)+6,"dddd")</f>
        <v>Monday</v>
      </c>
      <c r="I32" s="21" t="str">
        <f>IFERROR(INDEX(Input[],MATCH($H$35&amp;"|"&amp;ROW(A1),Input[UNIQUE VALUE (CALCULATED)],0),2),"")</f>
        <v/>
      </c>
      <c r="J32" s="22" t="str">
        <f>IFERROR(INDEX(Input[],MATCH($H$35&amp;"|"&amp;ROW(A1),Input[UNIQUE VALUE (CALCULATED)],0),3),"")</f>
        <v/>
      </c>
      <c r="K32" s="23"/>
      <c r="L32" s="40"/>
      <c r="M32" s="35"/>
    </row>
    <row r="33" spans="5:13" ht="15" customHeight="1">
      <c r="E33" s="18">
        <f>'Time Intervals'!B32</f>
        <v>0.85416666666666596</v>
      </c>
      <c r="F33" s="19" t="str">
        <f>IFERROR(INDEX(Input[],MATCH(DATEVALUE(DateVal)&amp;DailySchedule[[#This Row],[Time]],LookUpDateAndTime,0),3),"-")</f>
        <v>-</v>
      </c>
      <c r="H33" s="33" t="str">
        <f>TEXT(DATEVALUE(DateVal)+6,"d")</f>
        <v>16</v>
      </c>
      <c r="I33" s="24" t="str">
        <f>IFERROR(INDEX(Input[],MATCH($H$35&amp;"|"&amp;ROW(A2),Input[UNIQUE VALUE (CALCULATED)],0),2),"")</f>
        <v/>
      </c>
      <c r="J33" s="25" t="str">
        <f>IFERROR(INDEX(Input[],MATCH($H$35&amp;"|"&amp;ROW(A2),Input[UNIQUE VALUE (CALCULATED)],0),3),"")</f>
        <v/>
      </c>
      <c r="K33" s="23"/>
      <c r="L33" s="40"/>
      <c r="M33" s="35"/>
    </row>
    <row r="34" spans="5:13" ht="15" customHeight="1">
      <c r="E34" s="18">
        <f>'Time Intervals'!B33</f>
        <v>0.874999999999999</v>
      </c>
      <c r="F34" s="19" t="str">
        <f>IFERROR(INDEX(Input[],MATCH(DATEVALUE(DateVal)&amp;DailySchedule[[#This Row],[Time]],LookUpDateAndTime,0),3),"-")</f>
        <v>-</v>
      </c>
      <c r="H34" s="33"/>
      <c r="I34" s="24" t="str">
        <f>IFERROR(INDEX(Input[],MATCH($H$35&amp;"|"&amp;ROW(A3),Input[UNIQUE VALUE (CALCULATED)],0),2),"")</f>
        <v/>
      </c>
      <c r="J34" s="25" t="str">
        <f>IFERROR(INDEX(Input[],MATCH($H$35&amp;"|"&amp;ROW(A3),Input[UNIQUE VALUE (CALCULATED)],0),3),"")</f>
        <v/>
      </c>
      <c r="K34" s="23"/>
      <c r="L34" s="43" t="s">
        <v>27</v>
      </c>
      <c r="M34" s="35"/>
    </row>
    <row r="35" spans="5:13" ht="15" customHeight="1">
      <c r="E35" s="18">
        <f>'Time Intervals'!B34</f>
        <v>0.89583333333333304</v>
      </c>
      <c r="F35" s="19" t="str">
        <f>IFERROR(INDEX(Input[],MATCH(DATEVALUE(DateVal)&amp;DailySchedule[[#This Row],[Time]],LookUpDateAndTime,0),3),"-")</f>
        <v>-</v>
      </c>
      <c r="H35" s="26">
        <f>DateVal+6</f>
        <v>41015</v>
      </c>
      <c r="I35" s="24" t="str">
        <f>IFERROR(INDEX(Input[],MATCH($H$35&amp;"|"&amp;ROW(A4),Input[UNIQUE VALUE (CALCULATED)],0),2),"")</f>
        <v/>
      </c>
      <c r="J35" s="25" t="str">
        <f>IFERROR(INDEX(Input[],MATCH($H$35&amp;"|"&amp;ROW(A4),Input[UNIQUE VALUE (CALCULATED)],0),3),"")</f>
        <v/>
      </c>
      <c r="K35" s="23"/>
      <c r="L35" s="44"/>
      <c r="M35" s="35"/>
    </row>
    <row r="36" spans="5:13" ht="15" customHeight="1">
      <c r="E36" s="18">
        <f>'Time Intervals'!B35</f>
        <v>0.91666666666666596</v>
      </c>
      <c r="F36" s="19" t="str">
        <f>IFERROR(INDEX(Input[],MATCH(DATEVALUE(DateVal)&amp;DailySchedule[[#This Row],[Time]],LookUpDateAndTime,0),3),"-")</f>
        <v>-</v>
      </c>
      <c r="H36" s="28"/>
      <c r="I36" s="29" t="str">
        <f>IFERROR(INDEX(Input[],MATCH($H$35&amp;"|"&amp;ROW(A5),Input[UNIQUE VALUE (CALCULATED)],0),2),"")</f>
        <v/>
      </c>
      <c r="J36" s="30" t="str">
        <f>IFERROR(INDEX(Input[],MATCH($H$35&amp;"|"&amp;ROW(A5),Input[UNIQUE VALUE (CALCULATED)],0),3),"")</f>
        <v/>
      </c>
      <c r="K36" s="23"/>
      <c r="L36" s="45"/>
      <c r="M36" s="41"/>
    </row>
  </sheetData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2" priority="1">
      <formula>LOWER(TRIM($F4))=ScheduleHighlight</formula>
    </cfRule>
  </conditionalFormatting>
  <printOptions horizontalCentered="1"/>
  <pageMargins left="0.25" right="0.25" top="0.75" bottom="0.75" header="0.3" footer="0.3"/>
  <pageSetup scale="85" fitToHeight="0" orientation="landscape" r:id="rId1"/>
  <ignoredErrors>
    <ignoredError sqref="F3" unlockedFormula="1"/>
  </ignoredErrors>
  <drawing r:id="rId2"/>
  <legacyDrawing r:id="rId3"/>
  <picture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3" tint="0.749992370372631"/>
    <pageSetUpPr autoPageBreaks="0" fitToPage="1"/>
  </sheetPr>
  <dimension ref="B1:I18"/>
  <sheetViews>
    <sheetView showGridLines="0" workbookViewId="0"/>
  </sheetViews>
  <sheetFormatPr defaultColWidth="9.28515625" defaultRowHeight="12"/>
  <cols>
    <col min="1" max="1" width="4.140625" style="6" customWidth="1"/>
    <col min="2" max="3" width="15.7109375" style="6" customWidth="1"/>
    <col min="4" max="4" width="6.42578125" style="6" customWidth="1"/>
    <col min="5" max="5" width="23.7109375" style="7" customWidth="1"/>
    <col min="6" max="6" width="20.140625" style="7" customWidth="1"/>
    <col min="7" max="7" width="50.140625" style="6" customWidth="1"/>
    <col min="8" max="8" width="21.85546875" style="6" hidden="1" customWidth="1"/>
    <col min="9" max="9" width="6.42578125" style="6" customWidth="1"/>
    <col min="10" max="10" width="32.85546875" style="6" customWidth="1"/>
    <col min="11" max="11" width="9.28515625" style="6" customWidth="1"/>
    <col min="12" max="16384" width="9.28515625" style="6"/>
  </cols>
  <sheetData>
    <row r="1" spans="2:9">
      <c r="B1" s="50">
        <f>DAY(DateVal)</f>
        <v>10</v>
      </c>
      <c r="C1" s="50"/>
      <c r="E1" s="49" t="s">
        <v>25</v>
      </c>
      <c r="F1" s="49"/>
    </row>
    <row r="2" spans="2:9" ht="15" customHeight="1">
      <c r="B2" s="50"/>
      <c r="C2" s="50"/>
      <c r="E2" s="49"/>
      <c r="F2" s="49"/>
      <c r="I2"/>
    </row>
    <row r="3" spans="2:9" ht="15" customHeight="1">
      <c r="B3" s="50"/>
      <c r="C3" s="50"/>
      <c r="E3" s="49"/>
      <c r="F3" s="49"/>
      <c r="I3" s="6" t="s">
        <v>24</v>
      </c>
    </row>
    <row r="4" spans="2:9" ht="27.75" customHeight="1">
      <c r="B4" s="50"/>
      <c r="C4" s="50"/>
      <c r="E4" s="10" t="s">
        <v>15</v>
      </c>
      <c r="F4" s="10" t="s">
        <v>16</v>
      </c>
      <c r="G4" s="10" t="s">
        <v>17</v>
      </c>
      <c r="H4" s="1" t="s">
        <v>18</v>
      </c>
      <c r="I4" s="6" t="s">
        <v>24</v>
      </c>
    </row>
    <row r="5" spans="2:9" ht="15" customHeight="1">
      <c r="B5" s="50"/>
      <c r="C5" s="50"/>
      <c r="E5" s="2">
        <v>41009</v>
      </c>
      <c r="F5" s="3">
        <v>0.25</v>
      </c>
      <c r="G5" s="4" t="s">
        <v>0</v>
      </c>
      <c r="H5" s="5" t="str">
        <f>Input[[#This Row],[DATE]]&amp;"|"&amp;COUNTIF($E$5:E5,E5)</f>
        <v>41009|1</v>
      </c>
    </row>
    <row r="6" spans="2:9" ht="15" customHeight="1">
      <c r="B6" s="50"/>
      <c r="C6" s="50"/>
      <c r="E6" s="2">
        <v>41009</v>
      </c>
      <c r="F6" s="3">
        <v>0.27083333333333331</v>
      </c>
      <c r="G6" s="4" t="s">
        <v>1</v>
      </c>
      <c r="H6" s="5" t="str">
        <f>Input[[#This Row],[DATE]]&amp;"|"&amp;COUNTIF($E$5:E6,E6)</f>
        <v>41009|2</v>
      </c>
    </row>
    <row r="7" spans="2:9" ht="15" customHeight="1">
      <c r="B7" s="51" t="str">
        <f>TEXT(DateVal,"dddd")</f>
        <v>Tuesday</v>
      </c>
      <c r="C7" s="51"/>
      <c r="E7" s="2">
        <v>41009</v>
      </c>
      <c r="F7" s="3">
        <v>0.3125</v>
      </c>
      <c r="G7" s="4" t="s">
        <v>22</v>
      </c>
      <c r="H7" s="5" t="str">
        <f>Input[[#This Row],[DATE]]&amp;"|"&amp;COUNTIF($E$5:E7,E7)</f>
        <v>41009|3</v>
      </c>
    </row>
    <row r="8" spans="2:9" ht="15" customHeight="1">
      <c r="B8" s="51"/>
      <c r="C8" s="51"/>
      <c r="E8" s="2">
        <v>41009</v>
      </c>
      <c r="F8" s="3">
        <v>0.33333333333333298</v>
      </c>
      <c r="G8" s="4" t="s">
        <v>2</v>
      </c>
      <c r="H8" s="5" t="str">
        <f>Input[[#This Row],[DATE]]&amp;"|"&amp;COUNTIF($E$5:E8,E8)</f>
        <v>41009|4</v>
      </c>
    </row>
    <row r="9" spans="2:9" ht="15" customHeight="1">
      <c r="B9" s="52" t="str">
        <f>DateVal</f>
        <v>APRIL 10, 2012</v>
      </c>
      <c r="C9" s="52"/>
      <c r="E9" s="2">
        <v>41009</v>
      </c>
      <c r="F9" s="3">
        <v>0.41666666666666702</v>
      </c>
      <c r="G9" s="4" t="s">
        <v>3</v>
      </c>
      <c r="H9" s="5" t="str">
        <f>Input[[#This Row],[DATE]]&amp;"|"&amp;COUNTIF($E$5:E9,E9)</f>
        <v>41009|5</v>
      </c>
    </row>
    <row r="10" spans="2:9" ht="12.6" thickBot="1">
      <c r="B10" s="53"/>
      <c r="C10" s="53"/>
      <c r="E10" s="2">
        <v>41009</v>
      </c>
      <c r="F10" s="3">
        <v>0.5</v>
      </c>
      <c r="G10" s="4" t="s">
        <v>4</v>
      </c>
      <c r="H10" s="5" t="str">
        <f>Input[[#This Row],[DATE]]&amp;"|"&amp;COUNTIF($E$5:E10,E10)</f>
        <v>41009|6</v>
      </c>
    </row>
    <row r="11" spans="2:9" ht="15" customHeight="1" thickTop="1">
      <c r="B11" s="8"/>
      <c r="C11" s="8"/>
      <c r="E11" s="2">
        <v>41009</v>
      </c>
      <c r="F11" s="3">
        <v>0.54166666666666596</v>
      </c>
      <c r="G11" s="4" t="s">
        <v>23</v>
      </c>
      <c r="H11" s="5" t="str">
        <f>Input[[#This Row],[DATE]]&amp;"|"&amp;COUNTIF($E$5:E11,E11)</f>
        <v>41009|7</v>
      </c>
    </row>
    <row r="12" spans="2:9" ht="15" customHeight="1">
      <c r="B12" s="8"/>
      <c r="C12" s="8"/>
      <c r="E12" s="2">
        <v>41009</v>
      </c>
      <c r="F12" s="3">
        <v>0.5625</v>
      </c>
      <c r="G12" s="4" t="s">
        <v>5</v>
      </c>
      <c r="H12" s="5" t="str">
        <f>Input[[#This Row],[DATE]]&amp;"|"&amp;COUNTIF($E$5:E12,E12)</f>
        <v>41009|8</v>
      </c>
    </row>
    <row r="13" spans="2:9" ht="15" customHeight="1">
      <c r="B13" s="8"/>
      <c r="C13" s="8"/>
      <c r="E13" s="2">
        <v>41009</v>
      </c>
      <c r="F13" s="3">
        <v>0.625</v>
      </c>
      <c r="G13" s="4" t="s">
        <v>3</v>
      </c>
      <c r="H13" s="5" t="str">
        <f>Input[[#This Row],[DATE]]&amp;"|"&amp;COUNTIF($E$5:E13,E13)</f>
        <v>41009|9</v>
      </c>
    </row>
    <row r="14" spans="2:9" ht="15" customHeight="1">
      <c r="B14" s="8"/>
      <c r="C14" s="8"/>
      <c r="E14" s="2">
        <v>41009</v>
      </c>
      <c r="F14" s="3">
        <v>0.70833333333333304</v>
      </c>
      <c r="G14" s="4" t="s">
        <v>6</v>
      </c>
      <c r="H14" s="5" t="str">
        <f>Input[[#This Row],[DATE]]&amp;"|"&amp;COUNTIF($E$5:E14,E14)</f>
        <v>41009|10</v>
      </c>
    </row>
    <row r="15" spans="2:9">
      <c r="B15"/>
      <c r="C15"/>
      <c r="E15" s="2">
        <v>41009</v>
      </c>
      <c r="F15" s="3">
        <v>0.75</v>
      </c>
      <c r="G15" s="4" t="s">
        <v>21</v>
      </c>
      <c r="H15" s="5" t="str">
        <f>Input[[#This Row],[DATE]]&amp;"|"&amp;COUNTIF($E$5:E15,E15)</f>
        <v>41009|11</v>
      </c>
    </row>
    <row r="16" spans="2:9">
      <c r="B16"/>
      <c r="C16"/>
      <c r="E16" s="2">
        <v>41010</v>
      </c>
      <c r="F16" s="3">
        <v>0.27083333333333331</v>
      </c>
      <c r="G16" s="4" t="s">
        <v>10</v>
      </c>
      <c r="H16" s="5" t="str">
        <f>Input[[#This Row],[DATE]]&amp;"|"&amp;COUNTIF($E$5:E17,E16)</f>
        <v>41010|2</v>
      </c>
    </row>
    <row r="17" spans="2:9">
      <c r="B17"/>
      <c r="C17"/>
      <c r="E17" s="2">
        <v>41010</v>
      </c>
      <c r="F17" s="3">
        <v>0.3125</v>
      </c>
      <c r="G17" s="4" t="s">
        <v>22</v>
      </c>
      <c r="H17" s="5" t="str">
        <f>Input[[#This Row],[DATE]]&amp;"|"&amp;COUNTIF($E$5:E17,E17)</f>
        <v>41010|2</v>
      </c>
      <c r="I17" s="6" t="s">
        <v>24</v>
      </c>
    </row>
    <row r="18" spans="2:9">
      <c r="E18" s="6"/>
      <c r="F18" s="6"/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17">
      <formula1>TimesList</formula1>
    </dataValidation>
  </dataValidations>
  <printOptions horizontalCentered="1"/>
  <pageMargins left="0.25" right="0.25" top="0.75" bottom="0.75" header="0.3" footer="0.3"/>
  <pageSetup scale="92" fitToHeight="0" orientation="portrait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3"/>
    <pageSetUpPr autoPageBreaks="0"/>
  </sheetPr>
  <dimension ref="B1:B35"/>
  <sheetViews>
    <sheetView showGridLines="0" workbookViewId="0"/>
  </sheetViews>
  <sheetFormatPr defaultRowHeight="18.75" customHeight="1"/>
  <cols>
    <col min="1" max="1" width="3.28515625" customWidth="1"/>
    <col min="2" max="2" width="16.42578125" customWidth="1"/>
  </cols>
  <sheetData>
    <row r="1" spans="2:2" ht="13.5" customHeight="1"/>
    <row r="2" spans="2:2" ht="27" customHeight="1">
      <c r="B2" s="9" t="s">
        <v>16</v>
      </c>
    </row>
    <row r="3" spans="2:2" ht="18.75" customHeight="1">
      <c r="B3" s="3">
        <v>0.25</v>
      </c>
    </row>
    <row r="4" spans="2:2" ht="18.75" customHeight="1">
      <c r="B4" s="3">
        <v>0.27083333333333331</v>
      </c>
    </row>
    <row r="5" spans="2:2" ht="18.75" customHeight="1">
      <c r="B5" s="3">
        <v>0.29166666666666702</v>
      </c>
    </row>
    <row r="6" spans="2:2" ht="18.75" customHeight="1">
      <c r="B6" s="3">
        <v>0.3125</v>
      </c>
    </row>
    <row r="7" spans="2:2" ht="18.75" customHeight="1">
      <c r="B7" s="3">
        <v>0.33333333333333298</v>
      </c>
    </row>
    <row r="8" spans="2:2" ht="18.75" customHeight="1">
      <c r="B8" s="3">
        <v>0.35416666666666702</v>
      </c>
    </row>
    <row r="9" spans="2:2" ht="18.75" customHeight="1">
      <c r="B9" s="3">
        <v>0.375</v>
      </c>
    </row>
    <row r="10" spans="2:2" ht="18.75" customHeight="1">
      <c r="B10" s="3">
        <v>0.39583333333333298</v>
      </c>
    </row>
    <row r="11" spans="2:2" ht="18.75" customHeight="1">
      <c r="B11" s="3">
        <v>0.41666666666666702</v>
      </c>
    </row>
    <row r="12" spans="2:2" ht="18.75" customHeight="1">
      <c r="B12" s="3">
        <v>0.4375</v>
      </c>
    </row>
    <row r="13" spans="2:2" ht="18.75" customHeight="1">
      <c r="B13" s="3">
        <v>0.45833333333333298</v>
      </c>
    </row>
    <row r="14" spans="2:2" ht="18.75" customHeight="1">
      <c r="B14" s="3">
        <v>0.47916666666666602</v>
      </c>
    </row>
    <row r="15" spans="2:2" ht="18.75" customHeight="1">
      <c r="B15" s="3">
        <v>0.5</v>
      </c>
    </row>
    <row r="16" spans="2:2" ht="18.75" customHeight="1">
      <c r="B16" s="3">
        <v>0.52083333333333304</v>
      </c>
    </row>
    <row r="17" spans="2:2" ht="18.75" customHeight="1">
      <c r="B17" s="3">
        <v>0.54166666666666596</v>
      </c>
    </row>
    <row r="18" spans="2:2" ht="18.75" customHeight="1">
      <c r="B18" s="3">
        <v>0.5625</v>
      </c>
    </row>
    <row r="19" spans="2:2" ht="18.75" customHeight="1">
      <c r="B19" s="3">
        <v>0.58333333333333304</v>
      </c>
    </row>
    <row r="20" spans="2:2" ht="18.75" customHeight="1">
      <c r="B20" s="3">
        <v>0.60416666666666596</v>
      </c>
    </row>
    <row r="21" spans="2:2" ht="18.75" customHeight="1">
      <c r="B21" s="3">
        <v>0.625</v>
      </c>
    </row>
    <row r="22" spans="2:2" ht="18.75" customHeight="1">
      <c r="B22" s="3">
        <v>0.64583333333333304</v>
      </c>
    </row>
    <row r="23" spans="2:2" ht="18.75" customHeight="1">
      <c r="B23" s="3">
        <v>0.66666666666666596</v>
      </c>
    </row>
    <row r="24" spans="2:2" ht="18.75" customHeight="1">
      <c r="B24" s="3">
        <v>0.6875</v>
      </c>
    </row>
    <row r="25" spans="2:2" ht="18.75" customHeight="1">
      <c r="B25" s="3">
        <v>0.70833333333333304</v>
      </c>
    </row>
    <row r="26" spans="2:2" ht="18.75" customHeight="1">
      <c r="B26" s="3">
        <v>0.72916666666666596</v>
      </c>
    </row>
    <row r="27" spans="2:2" ht="18.75" customHeight="1">
      <c r="B27" s="3">
        <v>0.75</v>
      </c>
    </row>
    <row r="28" spans="2:2" ht="18.75" customHeight="1">
      <c r="B28" s="3">
        <v>0.77083333333333304</v>
      </c>
    </row>
    <row r="29" spans="2:2" ht="18.75" customHeight="1">
      <c r="B29" s="3">
        <v>0.79166666666666596</v>
      </c>
    </row>
    <row r="30" spans="2:2" ht="18.75" customHeight="1">
      <c r="B30" s="3">
        <v>0.8125</v>
      </c>
    </row>
    <row r="31" spans="2:2" ht="18.75" customHeight="1">
      <c r="B31" s="3">
        <v>0.83333333333333304</v>
      </c>
    </row>
    <row r="32" spans="2:2" ht="18.75" customHeight="1">
      <c r="B32" s="3">
        <v>0.85416666666666596</v>
      </c>
    </row>
    <row r="33" spans="2:2" ht="18.75" customHeight="1">
      <c r="B33" s="3">
        <v>0.874999999999999</v>
      </c>
    </row>
    <row r="34" spans="2:2" ht="18.75" customHeight="1">
      <c r="B34" s="3">
        <v>0.89583333333333304</v>
      </c>
    </row>
    <row r="35" spans="2:2" ht="18.75" customHeight="1">
      <c r="B35" s="3">
        <v>0.91666666666666596</v>
      </c>
    </row>
  </sheetData>
  <pageMargins left="0.7" right="0.7" top="0.75" bottom="0.75" header="0.3" footer="0.3"/>
  <pageSetup orientation="portrait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Daily Schedule</vt:lpstr>
      <vt:lpstr>Event Scheduler</vt:lpstr>
      <vt:lpstr>Time Intervals</vt:lpstr>
      <vt:lpstr>DateVal</vt:lpstr>
      <vt:lpstr>MonthNumber</vt:lpstr>
      <vt:lpstr>ReportDay</vt:lpstr>
      <vt:lpstr>ReportMonth</vt:lpstr>
      <vt:lpstr>ReportYear</vt:lpstr>
      <vt:lpstr>ScheduleHighlight</vt:lpstr>
      <vt:lpstr>TimesList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BlueBerry Labs Pvt</dc:creator>
  <cp:lastModifiedBy>Saidul</cp:lastModifiedBy>
  <dcterms:created xsi:type="dcterms:W3CDTF">2015-09-14T05:49:53Z</dcterms:created>
  <dcterms:modified xsi:type="dcterms:W3CDTF">2016-06-23T11:57:24Z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